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PAI\SEIMO\APRESENTAÇÃO DA CARTEIRA IMOBILIÁRIA\Apresentações Disponibilidades\2024 - Disponibilidades\"/>
    </mc:Choice>
  </mc:AlternateContent>
  <xr:revisionPtr revIDLastSave="0" documentId="13_ncr:1_{656E1592-2AF2-49E1-86CC-6CDFBE41CB22}" xr6:coauthVersionLast="47" xr6:coauthVersionMax="47" xr10:uidLastSave="{00000000-0000-0000-0000-000000000000}"/>
  <bookViews>
    <workbookView xWindow="-110" yWindow="-110" windowWidth="19420" windowHeight="10300" xr2:uid="{9BF65827-60D6-4F8C-8B33-46F7E7A71A2B}"/>
  </bookViews>
  <sheets>
    <sheet name="Locaçã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3" l="1"/>
  <c r="F30" i="3"/>
  <c r="F31" i="3"/>
  <c r="F32" i="3"/>
  <c r="F33" i="3"/>
  <c r="F34" i="3"/>
  <c r="F35" i="3"/>
  <c r="F36" i="3"/>
  <c r="F15" i="3"/>
  <c r="G15" i="3"/>
  <c r="J15" i="3" s="1"/>
  <c r="H15" i="3"/>
  <c r="I15" i="3"/>
  <c r="K15" i="3"/>
  <c r="F16" i="3"/>
  <c r="G16" i="3"/>
  <c r="J16" i="3" s="1"/>
  <c r="H16" i="3"/>
  <c r="I16" i="3"/>
  <c r="K16" i="3"/>
  <c r="K38" i="3" l="1"/>
  <c r="K24" i="3"/>
  <c r="K27" i="3"/>
  <c r="K26" i="3"/>
  <c r="K21" i="3"/>
  <c r="K20" i="3"/>
  <c r="K19" i="3"/>
  <c r="K17" i="3"/>
  <c r="K12" i="3"/>
  <c r="K11" i="3"/>
  <c r="K10" i="3"/>
  <c r="K9" i="3"/>
  <c r="K6" i="3"/>
  <c r="K5" i="3"/>
  <c r="K4" i="3"/>
  <c r="K3" i="3"/>
  <c r="K28" i="3"/>
  <c r="F3" i="3"/>
  <c r="K7" i="3" l="1"/>
  <c r="K22" i="3"/>
  <c r="K13" i="3"/>
  <c r="I6" i="3"/>
  <c r="H6" i="3"/>
  <c r="G6" i="3"/>
  <c r="I5" i="3"/>
  <c r="H5" i="3"/>
  <c r="G5" i="3"/>
  <c r="I4" i="3"/>
  <c r="H4" i="3"/>
  <c r="G4" i="3"/>
  <c r="I3" i="3"/>
  <c r="H3" i="3"/>
  <c r="G3" i="3"/>
  <c r="H27" i="3"/>
  <c r="H26" i="3"/>
  <c r="H24" i="3"/>
  <c r="H21" i="3"/>
  <c r="H20" i="3"/>
  <c r="H19" i="3"/>
  <c r="H17" i="3"/>
  <c r="H12" i="3"/>
  <c r="H11" i="3"/>
  <c r="H10" i="3"/>
  <c r="H9" i="3"/>
  <c r="G27" i="3"/>
  <c r="G26" i="3"/>
  <c r="G28" i="3" s="1"/>
  <c r="G24" i="3"/>
  <c r="G21" i="3"/>
  <c r="G20" i="3"/>
  <c r="G19" i="3"/>
  <c r="G22" i="3" s="1"/>
  <c r="G12" i="3"/>
  <c r="G11" i="3"/>
  <c r="G10" i="3"/>
  <c r="G9" i="3"/>
  <c r="H28" i="3" l="1"/>
  <c r="G17" i="3"/>
  <c r="H13" i="3"/>
  <c r="H22" i="3"/>
  <c r="G13" i="3"/>
  <c r="G7" i="3"/>
  <c r="H7" i="3"/>
  <c r="I7" i="3"/>
  <c r="D17" i="3"/>
  <c r="C17" i="3"/>
  <c r="B17" i="3"/>
  <c r="I17" i="3" l="1"/>
  <c r="E17" i="3"/>
  <c r="J17" i="3" l="1"/>
  <c r="F17" i="3"/>
  <c r="B28" i="3"/>
  <c r="D22" i="3"/>
  <c r="C22" i="3"/>
  <c r="D28" i="3"/>
  <c r="C28" i="3"/>
  <c r="D13" i="3"/>
  <c r="D7" i="3"/>
  <c r="I27" i="3"/>
  <c r="I26" i="3"/>
  <c r="I28" i="3" s="1"/>
  <c r="I24" i="3"/>
  <c r="I21" i="3"/>
  <c r="I20" i="3"/>
  <c r="I19" i="3"/>
  <c r="I12" i="3"/>
  <c r="I11" i="3"/>
  <c r="I10" i="3"/>
  <c r="I9" i="3"/>
  <c r="I22" i="3" l="1"/>
  <c r="I13" i="3"/>
  <c r="E28" i="3"/>
  <c r="F28" i="3" s="1"/>
  <c r="E7" i="3"/>
  <c r="E22" i="3"/>
  <c r="E13" i="3"/>
  <c r="E38" i="3"/>
  <c r="J25" i="3" l="1"/>
  <c r="J23" i="3"/>
  <c r="J18" i="3"/>
  <c r="J8" i="3"/>
  <c r="F31" i="3"/>
  <c r="F29" i="3"/>
  <c r="F27" i="3"/>
  <c r="F26" i="3"/>
  <c r="F25" i="3"/>
  <c r="F24" i="3"/>
  <c r="F23" i="3"/>
  <c r="F21" i="3"/>
  <c r="F20" i="3"/>
  <c r="F19" i="3"/>
  <c r="F18" i="3"/>
  <c r="F12" i="3"/>
  <c r="F11" i="3"/>
  <c r="F10" i="3"/>
  <c r="F9" i="3"/>
  <c r="F8" i="3"/>
  <c r="F6" i="3"/>
  <c r="J6" i="3" s="1"/>
  <c r="F5" i="3"/>
  <c r="J5" i="3" s="1"/>
  <c r="F4" i="3"/>
  <c r="J4" i="3" s="1"/>
  <c r="J3" i="3"/>
  <c r="D38" i="3"/>
  <c r="C38" i="3"/>
  <c r="J7" i="3" l="1"/>
  <c r="J27" i="3"/>
  <c r="J10" i="3"/>
  <c r="J24" i="3"/>
  <c r="F38" i="3"/>
  <c r="J11" i="3"/>
  <c r="J26" i="3"/>
  <c r="J28" i="3" s="1"/>
  <c r="J12" i="3"/>
  <c r="J9" i="3"/>
  <c r="J21" i="3"/>
  <c r="J19" i="3"/>
  <c r="J20" i="3"/>
  <c r="C13" i="3"/>
  <c r="C7" i="3"/>
  <c r="I29" i="3"/>
  <c r="B22" i="3"/>
  <c r="B13" i="3"/>
  <c r="B7" i="3"/>
  <c r="J22" i="3" l="1"/>
  <c r="J13" i="3"/>
  <c r="F7" i="3"/>
  <c r="F13" i="3"/>
  <c r="F22" i="3"/>
  <c r="K8" i="3" l="1"/>
  <c r="K25" i="3"/>
  <c r="K18" i="3"/>
  <c r="K23" i="3"/>
</calcChain>
</file>

<file path=xl/sharedStrings.xml><?xml version="1.0" encoding="utf-8"?>
<sst xmlns="http://schemas.openxmlformats.org/spreadsheetml/2006/main" count="55" uniqueCount="37">
  <si>
    <t>Rua Equador, 43 - 6º andar - Sala 601</t>
  </si>
  <si>
    <t>Rua Equador, 43 - 6º andar - Sala 602</t>
  </si>
  <si>
    <t>Rua Equador, 43 - 6º andar - Sala 603</t>
  </si>
  <si>
    <t>Rua Equador, 43 - 6º andar - Sala 604</t>
  </si>
  <si>
    <t>Av. Rio Branco, 103 - 19º andar</t>
  </si>
  <si>
    <t>R. Primeiro de Março, 23 – 6º andar</t>
  </si>
  <si>
    <t>R. Primeiro de Março, 23 – 7º andar</t>
  </si>
  <si>
    <t>Av. Rio Branco, 116 - 11º andar</t>
  </si>
  <si>
    <t>Av. Rio Branco, 116 - 12º andar</t>
  </si>
  <si>
    <t>Rua da Assembleia, 10 – Sala 1412</t>
  </si>
  <si>
    <t>Rua da Assembleia, 10 – Sala 2412</t>
  </si>
  <si>
    <t>R$/m²</t>
  </si>
  <si>
    <t>Av. Rio Branco, 116 - 16º andar</t>
  </si>
  <si>
    <t>Rua da Assembleia, 10 – Sala 1413</t>
  </si>
  <si>
    <t>Rua da Assembleia, 10 – Sala 2613</t>
  </si>
  <si>
    <t>Condomínio</t>
  </si>
  <si>
    <t>IPTU</t>
  </si>
  <si>
    <t>TOTAL</t>
  </si>
  <si>
    <t>Aluguel</t>
  </si>
  <si>
    <t>R$/mês</t>
  </si>
  <si>
    <t>Rua da Assembleia, 10 – Sala 1412 e 1413</t>
  </si>
  <si>
    <t>VAGAS</t>
  </si>
  <si>
    <t>R. das Marrecas, 39 - Vaga 233</t>
  </si>
  <si>
    <t>R. das Marrecas, 39 - Vaga 262</t>
  </si>
  <si>
    <t>R. das Marrecas, 39 - Vaga 263</t>
  </si>
  <si>
    <t>R. das Marrecas, 39 - Vaga 264</t>
  </si>
  <si>
    <t>R. das Marrecas, 39 - Vaga 286</t>
  </si>
  <si>
    <t>R. das Marrecas, 39 - Vaga 287</t>
  </si>
  <si>
    <t>R. das Marrecas, 39 - Vaga 310</t>
  </si>
  <si>
    <t>R. das Marrecas, 39 - Vaga 312</t>
  </si>
  <si>
    <t>R$/cota</t>
  </si>
  <si>
    <t>R$/cota/m²</t>
  </si>
  <si>
    <t>COMISSÃO</t>
  </si>
  <si>
    <t>DE GARAGEM</t>
  </si>
  <si>
    <t>10 vagas</t>
  </si>
  <si>
    <t>9 vagas</t>
  </si>
  <si>
    <t>37 VAGAS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</si>
</sst>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3" fontId="3" fillId="0" borderId="0" xfId="0" applyNumberFormat="1" applyFont="1" applyAlignment="1">
      <alignment horizontal="center" vertical="center" wrapText="1" readingOrder="1"/>
    </xf>
    <xf numFmtId="3" fontId="3" fillId="0" borderId="0" xfId="0" applyNumberFormat="1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 readingOrder="1"/>
    </xf>
    <xf numFmtId="3" fontId="4" fillId="0" borderId="5" xfId="0" applyNumberFormat="1" applyFont="1" applyBorder="1" applyAlignment="1">
      <alignment horizontal="center" vertical="center" wrapText="1" readingOrder="1"/>
    </xf>
    <xf numFmtId="3" fontId="3" fillId="0" borderId="2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3" borderId="2" xfId="2" applyNumberFormat="1" applyFont="1" applyFill="1" applyBorder="1" applyAlignment="1">
      <alignment horizontal="center" vertical="center" wrapText="1"/>
    </xf>
    <xf numFmtId="4" fontId="4" fillId="3" borderId="5" xfId="2" applyNumberFormat="1" applyFont="1" applyFill="1" applyBorder="1" applyAlignment="1">
      <alignment horizontal="center" vertical="center"/>
    </xf>
    <xf numFmtId="4" fontId="3" fillId="3" borderId="2" xfId="1" applyNumberFormat="1" applyFont="1" applyFill="1" applyBorder="1" applyAlignment="1">
      <alignment horizontal="center" vertical="center" wrapText="1" readingOrder="1"/>
    </xf>
    <xf numFmtId="4" fontId="3" fillId="3" borderId="0" xfId="1" applyNumberFormat="1" applyFont="1" applyFill="1" applyBorder="1" applyAlignment="1">
      <alignment horizontal="center" vertical="center" wrapText="1" readingOrder="1"/>
    </xf>
    <xf numFmtId="4" fontId="4" fillId="3" borderId="5" xfId="1" applyNumberFormat="1" applyFont="1" applyFill="1" applyBorder="1" applyAlignment="1">
      <alignment horizontal="center" vertical="center" wrapText="1" readingOrder="1"/>
    </xf>
    <xf numFmtId="4" fontId="4" fillId="3" borderId="7" xfId="1" applyNumberFormat="1" applyFont="1" applyFill="1" applyBorder="1" applyAlignment="1">
      <alignment horizontal="center" vertical="center" wrapText="1" readingOrder="1"/>
    </xf>
    <xf numFmtId="4" fontId="4" fillId="2" borderId="2" xfId="2" applyNumberFormat="1" applyFont="1" applyFill="1" applyBorder="1" applyAlignment="1">
      <alignment horizontal="centerContinuous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5" xfId="2" applyNumberFormat="1" applyFont="1" applyFill="1" applyBorder="1" applyAlignment="1">
      <alignment horizontal="center" vertical="center"/>
    </xf>
    <xf numFmtId="4" fontId="3" fillId="2" borderId="2" xfId="1" applyNumberFormat="1" applyFont="1" applyFill="1" applyBorder="1" applyAlignment="1">
      <alignment horizontal="center" vertical="center" wrapText="1" readingOrder="1"/>
    </xf>
    <xf numFmtId="4" fontId="3" fillId="2" borderId="0" xfId="1" applyNumberFormat="1" applyFont="1" applyFill="1" applyBorder="1" applyAlignment="1">
      <alignment horizontal="center" vertical="center" wrapText="1" readingOrder="1"/>
    </xf>
    <xf numFmtId="4" fontId="4" fillId="2" borderId="5" xfId="1" applyNumberFormat="1" applyFont="1" applyFill="1" applyBorder="1" applyAlignment="1">
      <alignment horizontal="center" vertical="center" wrapText="1" readingOrder="1"/>
    </xf>
    <xf numFmtId="4" fontId="4" fillId="2" borderId="7" xfId="1" applyNumberFormat="1" applyFont="1" applyFill="1" applyBorder="1" applyAlignment="1">
      <alignment horizontal="center" vertical="center" wrapText="1" readingOrder="1"/>
    </xf>
    <xf numFmtId="4" fontId="3" fillId="0" borderId="2" xfId="0" applyNumberFormat="1" applyFont="1" applyBorder="1" applyAlignment="1">
      <alignment horizontal="center" vertical="center" wrapText="1" readingOrder="1"/>
    </xf>
    <xf numFmtId="4" fontId="3" fillId="0" borderId="0" xfId="0" applyNumberFormat="1" applyFont="1" applyAlignment="1">
      <alignment horizontal="center" vertical="center" wrapText="1" readingOrder="1"/>
    </xf>
    <xf numFmtId="4" fontId="4" fillId="0" borderId="5" xfId="0" applyNumberFormat="1" applyFont="1" applyBorder="1" applyAlignment="1">
      <alignment horizontal="center" vertical="center" wrapText="1" readingOrder="1"/>
    </xf>
    <xf numFmtId="4" fontId="4" fillId="0" borderId="7" xfId="0" applyNumberFormat="1" applyFont="1" applyBorder="1" applyAlignment="1">
      <alignment horizontal="center" vertical="center" wrapText="1" readingOrder="1"/>
    </xf>
    <xf numFmtId="4" fontId="4" fillId="4" borderId="2" xfId="0" applyNumberFormat="1" applyFont="1" applyFill="1" applyBorder="1" applyAlignment="1">
      <alignment horizontal="center" vertical="center" wrapText="1"/>
    </xf>
    <xf numFmtId="164" fontId="4" fillId="4" borderId="5" xfId="2" applyNumberFormat="1" applyFont="1" applyFill="1" applyBorder="1" applyAlignment="1">
      <alignment horizontal="center" vertical="center"/>
    </xf>
    <xf numFmtId="4" fontId="3" fillId="4" borderId="2" xfId="1" applyNumberFormat="1" applyFont="1" applyFill="1" applyBorder="1" applyAlignment="1">
      <alignment horizontal="center" vertical="center" wrapText="1" readingOrder="1"/>
    </xf>
    <xf numFmtId="4" fontId="3" fillId="4" borderId="0" xfId="1" applyNumberFormat="1" applyFont="1" applyFill="1" applyBorder="1" applyAlignment="1">
      <alignment horizontal="center" vertical="center" wrapText="1" readingOrder="1"/>
    </xf>
    <xf numFmtId="4" fontId="4" fillId="4" borderId="5" xfId="1" applyNumberFormat="1" applyFont="1" applyFill="1" applyBorder="1" applyAlignment="1">
      <alignment horizontal="center" vertical="center" wrapText="1" readingOrder="1"/>
    </xf>
    <xf numFmtId="4" fontId="4" fillId="4" borderId="7" xfId="1" applyNumberFormat="1" applyFont="1" applyFill="1" applyBorder="1" applyAlignment="1">
      <alignment horizontal="center" vertical="center" wrapText="1" readingOrder="1"/>
    </xf>
    <xf numFmtId="4" fontId="3" fillId="5" borderId="0" xfId="0" applyNumberFormat="1" applyFont="1" applyFill="1" applyAlignment="1">
      <alignment horizontal="center" vertical="center" wrapText="1" readingOrder="1"/>
    </xf>
    <xf numFmtId="4" fontId="2" fillId="5" borderId="0" xfId="0" applyNumberFormat="1" applyFont="1" applyFill="1"/>
    <xf numFmtId="1" fontId="6" fillId="5" borderId="0" xfId="0" applyNumberFormat="1" applyFont="1" applyFill="1" applyAlignment="1">
      <alignment horizontal="center" vertical="center"/>
    </xf>
    <xf numFmtId="0" fontId="2" fillId="5" borderId="0" xfId="0" applyFont="1" applyFill="1"/>
    <xf numFmtId="4" fontId="4" fillId="5" borderId="0" xfId="0" applyNumberFormat="1" applyFont="1" applyFill="1" applyAlignment="1">
      <alignment horizontal="center" vertical="center" wrapText="1" readingOrder="1"/>
    </xf>
    <xf numFmtId="4" fontId="4" fillId="5" borderId="0" xfId="1" applyNumberFormat="1" applyFont="1" applyFill="1" applyBorder="1" applyAlignment="1">
      <alignment horizontal="center" vertical="center" wrapText="1" readingOrder="1"/>
    </xf>
    <xf numFmtId="1" fontId="7" fillId="5" borderId="0" xfId="0" applyNumberFormat="1" applyFont="1" applyFill="1" applyAlignment="1">
      <alignment horizontal="center" vertical="center"/>
    </xf>
    <xf numFmtId="0" fontId="5" fillId="5" borderId="0" xfId="0" applyFont="1" applyFill="1"/>
    <xf numFmtId="4" fontId="3" fillId="5" borderId="0" xfId="1" applyNumberFormat="1" applyFont="1" applyFill="1" applyBorder="1" applyAlignment="1">
      <alignment horizontal="center" vertical="center" wrapText="1" readingOrder="1"/>
    </xf>
    <xf numFmtId="4" fontId="3" fillId="5" borderId="0" xfId="0" applyNumberFormat="1" applyFont="1" applyFill="1" applyAlignment="1">
      <alignment horizontal="center" vertical="center"/>
    </xf>
    <xf numFmtId="4" fontId="3" fillId="5" borderId="0" xfId="2" applyNumberFormat="1" applyFont="1" applyFill="1" applyAlignment="1">
      <alignment horizontal="center" vertical="center"/>
    </xf>
    <xf numFmtId="0" fontId="2" fillId="5" borderId="0" xfId="0" applyFont="1" applyFill="1" applyAlignment="1">
      <alignment wrapText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3" xfId="0" applyFont="1" applyBorder="1" applyAlignment="1">
      <alignment horizontal="left" vertical="center" wrapText="1" readingOrder="1"/>
    </xf>
    <xf numFmtId="0" fontId="4" fillId="0" borderId="4" xfId="0" applyFont="1" applyBorder="1" applyAlignment="1">
      <alignment horizontal="left" vertical="center"/>
    </xf>
    <xf numFmtId="0" fontId="3" fillId="5" borderId="0" xfId="0" applyFont="1" applyFill="1" applyAlignment="1">
      <alignment horizontal="left" vertical="center" wrapText="1" readingOrder="1"/>
    </xf>
    <xf numFmtId="0" fontId="4" fillId="5" borderId="3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 readingOrder="1"/>
    </xf>
    <xf numFmtId="0" fontId="3" fillId="5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4" fontId="3" fillId="5" borderId="2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 readingOrder="1"/>
    </xf>
    <xf numFmtId="4" fontId="3" fillId="5" borderId="5" xfId="0" applyNumberFormat="1" applyFont="1" applyFill="1" applyBorder="1" applyAlignment="1">
      <alignment horizontal="center" vertical="center" wrapText="1" readingOrder="1"/>
    </xf>
    <xf numFmtId="1" fontId="7" fillId="5" borderId="0" xfId="0" applyNumberFormat="1" applyFont="1" applyFill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61F69-ABF1-4550-80B3-EFB13D98778D}">
  <sheetPr>
    <tabColor rgb="FF00B0F0"/>
  </sheetPr>
  <dimension ref="A1:L38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40" sqref="M40"/>
    </sheetView>
  </sheetViews>
  <sheetFormatPr defaultColWidth="9.1796875" defaultRowHeight="15.5" x14ac:dyDescent="0.35"/>
  <cols>
    <col min="1" max="1" width="45.6328125" style="49" bestFit="1" customWidth="1"/>
    <col min="2" max="2" width="11.1796875" style="40" bestFit="1" customWidth="1"/>
    <col min="3" max="3" width="15.1796875" style="41" bestFit="1" customWidth="1"/>
    <col min="4" max="4" width="16.08984375" style="41" customWidth="1"/>
    <col min="5" max="11" width="17.08984375" style="40" customWidth="1"/>
    <col min="12" max="12" width="13.7265625" style="33" bestFit="1" customWidth="1"/>
    <col min="13" max="16384" width="9.1796875" style="34"/>
  </cols>
  <sheetData>
    <row r="1" spans="1:12" s="42" customFormat="1" x14ac:dyDescent="0.35">
      <c r="A1" s="53"/>
      <c r="B1" s="54"/>
      <c r="C1" s="14" t="s">
        <v>18</v>
      </c>
      <c r="D1" s="14" t="s">
        <v>15</v>
      </c>
      <c r="E1" s="15" t="s">
        <v>16</v>
      </c>
      <c r="F1" s="15" t="s">
        <v>17</v>
      </c>
      <c r="G1" s="7" t="s">
        <v>18</v>
      </c>
      <c r="H1" s="8" t="s">
        <v>15</v>
      </c>
      <c r="I1" s="7" t="s">
        <v>16</v>
      </c>
      <c r="J1" s="7" t="s">
        <v>17</v>
      </c>
      <c r="K1" s="25" t="s">
        <v>32</v>
      </c>
      <c r="L1" s="57" t="s">
        <v>21</v>
      </c>
    </row>
    <row r="2" spans="1:12" ht="18" customHeight="1" x14ac:dyDescent="0.35">
      <c r="A2" s="55"/>
      <c r="B2" s="56"/>
      <c r="C2" s="16" t="s">
        <v>19</v>
      </c>
      <c r="D2" s="16" t="s">
        <v>19</v>
      </c>
      <c r="E2" s="16" t="s">
        <v>30</v>
      </c>
      <c r="F2" s="16" t="s">
        <v>19</v>
      </c>
      <c r="G2" s="9" t="s">
        <v>11</v>
      </c>
      <c r="H2" s="9" t="s">
        <v>11</v>
      </c>
      <c r="I2" s="9" t="s">
        <v>31</v>
      </c>
      <c r="J2" s="9" t="s">
        <v>11</v>
      </c>
      <c r="K2" s="26">
        <v>1.5</v>
      </c>
      <c r="L2" s="37" t="s">
        <v>33</v>
      </c>
    </row>
    <row r="3" spans="1:12" ht="18" customHeight="1" x14ac:dyDescent="0.35">
      <c r="A3" s="43" t="s">
        <v>0</v>
      </c>
      <c r="B3" s="21">
        <v>516.19000000000005</v>
      </c>
      <c r="C3" s="17">
        <v>37300</v>
      </c>
      <c r="D3" s="17">
        <v>8114.56</v>
      </c>
      <c r="E3" s="17">
        <v>7771.4</v>
      </c>
      <c r="F3" s="17">
        <f>SUM(C3:E3)</f>
        <v>53185.96</v>
      </c>
      <c r="G3" s="10">
        <f>C3/$B3</f>
        <v>72.260214262190274</v>
      </c>
      <c r="H3" s="10">
        <f t="shared" ref="H3:H6" si="0">D3/$B3</f>
        <v>15.720103062825704</v>
      </c>
      <c r="I3" s="10">
        <f t="shared" ref="I3:I6" si="1">E3/$B3</f>
        <v>15.055309091613552</v>
      </c>
      <c r="J3" s="10">
        <f t="shared" ref="J3:J6" si="2">F3/$B3</f>
        <v>103.03562641662953</v>
      </c>
      <c r="K3" s="27">
        <f>C3*$K$2</f>
        <v>55950</v>
      </c>
      <c r="L3" s="33" t="s">
        <v>34</v>
      </c>
    </row>
    <row r="4" spans="1:12" ht="18" customHeight="1" x14ac:dyDescent="0.35">
      <c r="A4" s="44" t="s">
        <v>1</v>
      </c>
      <c r="B4" s="22">
        <v>496.74</v>
      </c>
      <c r="C4" s="18">
        <v>35100</v>
      </c>
      <c r="D4" s="18">
        <v>7808.83</v>
      </c>
      <c r="E4" s="18">
        <v>7485.1</v>
      </c>
      <c r="F4" s="18">
        <f t="shared" ref="F4:F38" si="3">IF(SUM(C4:E4)=0,"",SUM(C4:E4))</f>
        <v>50393.93</v>
      </c>
      <c r="G4" s="11">
        <f t="shared" ref="G4:G6" si="4">C4/$B4</f>
        <v>70.660707814953497</v>
      </c>
      <c r="H4" s="11">
        <f t="shared" si="0"/>
        <v>15.72015541329468</v>
      </c>
      <c r="I4" s="11">
        <f t="shared" si="1"/>
        <v>15.068446269678303</v>
      </c>
      <c r="J4" s="11">
        <f t="shared" si="2"/>
        <v>101.44930949792648</v>
      </c>
      <c r="K4" s="28">
        <f t="shared" ref="K4:K6" si="5">C4*$K$2</f>
        <v>52650</v>
      </c>
      <c r="L4" s="33" t="s">
        <v>35</v>
      </c>
    </row>
    <row r="5" spans="1:12" ht="18" customHeight="1" x14ac:dyDescent="0.35">
      <c r="A5" s="44" t="s">
        <v>2</v>
      </c>
      <c r="B5" s="22">
        <v>505.52</v>
      </c>
      <c r="C5" s="18">
        <v>35600</v>
      </c>
      <c r="D5" s="18">
        <v>7946.93</v>
      </c>
      <c r="E5" s="18">
        <v>7650.9</v>
      </c>
      <c r="F5" s="18">
        <f t="shared" si="3"/>
        <v>51197.83</v>
      </c>
      <c r="G5" s="11">
        <f t="shared" si="4"/>
        <v>70.422535211267615</v>
      </c>
      <c r="H5" s="11">
        <f t="shared" si="0"/>
        <v>15.720307801867385</v>
      </c>
      <c r="I5" s="11">
        <f t="shared" si="1"/>
        <v>15.13471277100807</v>
      </c>
      <c r="J5" s="11">
        <f t="shared" si="2"/>
        <v>101.27755578414306</v>
      </c>
      <c r="K5" s="28">
        <f t="shared" si="5"/>
        <v>53400</v>
      </c>
      <c r="L5" s="33" t="s">
        <v>35</v>
      </c>
    </row>
    <row r="6" spans="1:12" ht="18" customHeight="1" x14ac:dyDescent="0.35">
      <c r="A6" s="44" t="s">
        <v>3</v>
      </c>
      <c r="B6" s="22">
        <v>505.84</v>
      </c>
      <c r="C6" s="18">
        <v>36700</v>
      </c>
      <c r="D6" s="18">
        <v>7951.72</v>
      </c>
      <c r="E6" s="18">
        <v>7635.8</v>
      </c>
      <c r="F6" s="18">
        <f t="shared" si="3"/>
        <v>52287.520000000004</v>
      </c>
      <c r="G6" s="11">
        <f t="shared" si="4"/>
        <v>72.552585797880752</v>
      </c>
      <c r="H6" s="11">
        <f t="shared" si="0"/>
        <v>15.719832358057886</v>
      </c>
      <c r="I6" s="11">
        <f t="shared" si="1"/>
        <v>15.09528704728768</v>
      </c>
      <c r="J6" s="11">
        <f t="shared" si="2"/>
        <v>103.36770520322634</v>
      </c>
      <c r="K6" s="28">
        <f t="shared" si="5"/>
        <v>55050</v>
      </c>
      <c r="L6" s="33" t="s">
        <v>35</v>
      </c>
    </row>
    <row r="7" spans="1:12" s="38" customFormat="1" ht="18" customHeight="1" x14ac:dyDescent="0.35">
      <c r="A7" s="45" t="s">
        <v>17</v>
      </c>
      <c r="B7" s="23">
        <f>SUM(B3:B6)</f>
        <v>2024.29</v>
      </c>
      <c r="C7" s="19">
        <f>SUM(C3:C6)</f>
        <v>144700</v>
      </c>
      <c r="D7" s="19">
        <f t="shared" ref="D7:E7" si="6">SUM(D3:D6)</f>
        <v>31822.04</v>
      </c>
      <c r="E7" s="19">
        <f t="shared" si="6"/>
        <v>30543.200000000001</v>
      </c>
      <c r="F7" s="19">
        <f t="shared" si="3"/>
        <v>207065.24000000002</v>
      </c>
      <c r="G7" s="12">
        <f>AVERAGE(G3:G6)</f>
        <v>71.474010771573035</v>
      </c>
      <c r="H7" s="12">
        <f t="shared" ref="H7:J7" si="7">AVERAGE(H3:H6)</f>
        <v>15.720099659011414</v>
      </c>
      <c r="I7" s="12">
        <f t="shared" si="7"/>
        <v>15.088438794896902</v>
      </c>
      <c r="J7" s="12">
        <f t="shared" si="7"/>
        <v>102.28254922548135</v>
      </c>
      <c r="K7" s="29">
        <f>SUM(K2:K6)</f>
        <v>217051.5</v>
      </c>
      <c r="L7" s="37" t="s">
        <v>36</v>
      </c>
    </row>
    <row r="8" spans="1:12" ht="18" customHeight="1" x14ac:dyDescent="0.35">
      <c r="A8" s="46"/>
      <c r="B8" s="31"/>
      <c r="C8" s="32"/>
      <c r="D8" s="32"/>
      <c r="E8" s="32"/>
      <c r="F8" s="32" t="str">
        <f t="shared" si="3"/>
        <v/>
      </c>
      <c r="G8" s="32"/>
      <c r="H8" s="32"/>
      <c r="I8" s="32"/>
      <c r="J8" s="32" t="str">
        <f t="shared" ref="J8:J27" si="8">IF(SUM(G8:I8)=0,"",SUM(G8:I8))</f>
        <v/>
      </c>
      <c r="K8" s="32" t="str">
        <f ca="1">IF(SUM(I8:L8)=0,"",SUM(I8:L8))</f>
        <v/>
      </c>
    </row>
    <row r="9" spans="1:12" ht="18" customHeight="1" x14ac:dyDescent="0.35">
      <c r="A9" s="43" t="s">
        <v>9</v>
      </c>
      <c r="B9" s="21">
        <v>175.05</v>
      </c>
      <c r="C9" s="17">
        <v>7812.68</v>
      </c>
      <c r="D9" s="17">
        <v>5137.6400000000003</v>
      </c>
      <c r="E9" s="17">
        <v>1769.8</v>
      </c>
      <c r="F9" s="17">
        <f t="shared" si="3"/>
        <v>14720.119999999999</v>
      </c>
      <c r="G9" s="10">
        <f t="shared" ref="G9:G12" si="9">C9/B9</f>
        <v>44.631133961725219</v>
      </c>
      <c r="H9" s="10">
        <f t="shared" ref="H9:H12" si="10">D9/B9</f>
        <v>29.349557269351614</v>
      </c>
      <c r="I9" s="10">
        <f t="shared" ref="I9:I12" si="11">E9/B9</f>
        <v>10.110254213081976</v>
      </c>
      <c r="J9" s="10">
        <f t="shared" si="8"/>
        <v>84.090945444158805</v>
      </c>
      <c r="K9" s="27">
        <f t="shared" ref="K9:K12" si="12">C9*$K$2</f>
        <v>11719.02</v>
      </c>
    </row>
    <row r="10" spans="1:12" ht="18" customHeight="1" x14ac:dyDescent="0.35">
      <c r="A10" s="44" t="s">
        <v>13</v>
      </c>
      <c r="B10" s="22">
        <v>288.3</v>
      </c>
      <c r="C10" s="18">
        <v>12343</v>
      </c>
      <c r="D10" s="18">
        <v>8076.39</v>
      </c>
      <c r="E10" s="18">
        <v>1778.5</v>
      </c>
      <c r="F10" s="18">
        <f t="shared" si="3"/>
        <v>22197.89</v>
      </c>
      <c r="G10" s="11">
        <f t="shared" si="9"/>
        <v>42.813041970169962</v>
      </c>
      <c r="H10" s="11">
        <f t="shared" si="10"/>
        <v>28.013839750260146</v>
      </c>
      <c r="I10" s="11">
        <f t="shared" si="11"/>
        <v>6.1689212625737078</v>
      </c>
      <c r="J10" s="11">
        <f t="shared" si="8"/>
        <v>76.995802983003813</v>
      </c>
      <c r="K10" s="28">
        <f t="shared" si="12"/>
        <v>18514.5</v>
      </c>
    </row>
    <row r="11" spans="1:12" ht="18" customHeight="1" x14ac:dyDescent="0.35">
      <c r="A11" s="44" t="s">
        <v>10</v>
      </c>
      <c r="B11" s="22">
        <v>175.05</v>
      </c>
      <c r="C11" s="18">
        <v>8331</v>
      </c>
      <c r="D11" s="18">
        <v>5137.6400000000003</v>
      </c>
      <c r="E11" s="18">
        <v>1769.8</v>
      </c>
      <c r="F11" s="18">
        <f t="shared" si="3"/>
        <v>15238.439999999999</v>
      </c>
      <c r="G11" s="11">
        <f t="shared" si="9"/>
        <v>47.592116538131961</v>
      </c>
      <c r="H11" s="11">
        <f t="shared" si="10"/>
        <v>29.349557269351614</v>
      </c>
      <c r="I11" s="11">
        <f t="shared" si="11"/>
        <v>10.110254213081976</v>
      </c>
      <c r="J11" s="11">
        <f t="shared" si="8"/>
        <v>87.051928020565541</v>
      </c>
      <c r="K11" s="28">
        <f t="shared" si="12"/>
        <v>12496.5</v>
      </c>
    </row>
    <row r="12" spans="1:12" ht="18" customHeight="1" x14ac:dyDescent="0.35">
      <c r="A12" s="44" t="s">
        <v>14</v>
      </c>
      <c r="B12" s="22">
        <v>288.3</v>
      </c>
      <c r="C12" s="18">
        <v>12620</v>
      </c>
      <c r="D12" s="18">
        <v>8076.39</v>
      </c>
      <c r="E12" s="18">
        <v>2642.8</v>
      </c>
      <c r="F12" s="18">
        <f t="shared" si="3"/>
        <v>23339.19</v>
      </c>
      <c r="G12" s="11">
        <f t="shared" si="9"/>
        <v>43.773846687478319</v>
      </c>
      <c r="H12" s="11">
        <f t="shared" si="10"/>
        <v>28.013839750260146</v>
      </c>
      <c r="I12" s="11">
        <f t="shared" si="11"/>
        <v>9.1668400971210549</v>
      </c>
      <c r="J12" s="11">
        <f t="shared" si="8"/>
        <v>80.954526534859525</v>
      </c>
      <c r="K12" s="28">
        <f t="shared" si="12"/>
        <v>18930</v>
      </c>
    </row>
    <row r="13" spans="1:12" s="38" customFormat="1" ht="18" customHeight="1" x14ac:dyDescent="0.35">
      <c r="A13" s="45" t="s">
        <v>17</v>
      </c>
      <c r="B13" s="23">
        <f>SUM(B9:B12)</f>
        <v>926.7</v>
      </c>
      <c r="C13" s="19">
        <f>SUM(C9:C12)</f>
        <v>41106.68</v>
      </c>
      <c r="D13" s="19">
        <f t="shared" ref="D13:E13" si="13">SUM(D9:D12)</f>
        <v>26428.06</v>
      </c>
      <c r="E13" s="19">
        <f t="shared" si="13"/>
        <v>7960.9000000000005</v>
      </c>
      <c r="F13" s="19">
        <f t="shared" si="3"/>
        <v>75495.64</v>
      </c>
      <c r="G13" s="12">
        <f>AVERAGE(G9:G12)</f>
        <v>44.702534789376365</v>
      </c>
      <c r="H13" s="12">
        <f t="shared" ref="H13" si="14">AVERAGE(H9:H12)</f>
        <v>28.68169850980588</v>
      </c>
      <c r="I13" s="12">
        <f t="shared" ref="I13" si="15">AVERAGE(I9:I12)</f>
        <v>8.8890674464646793</v>
      </c>
      <c r="J13" s="12">
        <f t="shared" ref="J13" si="16">AVERAGE(J9:J12)</f>
        <v>82.273300745646907</v>
      </c>
      <c r="K13" s="29">
        <f>SUM(K9:K12)</f>
        <v>61660.020000000004</v>
      </c>
      <c r="L13" s="37"/>
    </row>
    <row r="14" spans="1:12" s="38" customFormat="1" ht="18" customHeight="1" x14ac:dyDescent="0.35">
      <c r="A14" s="47"/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7"/>
    </row>
    <row r="15" spans="1:12" ht="18" hidden="1" customHeight="1" x14ac:dyDescent="0.35">
      <c r="A15" s="43" t="s">
        <v>9</v>
      </c>
      <c r="B15" s="21">
        <v>175.05</v>
      </c>
      <c r="C15" s="17">
        <v>7812.68</v>
      </c>
      <c r="D15" s="17">
        <v>5137.6400000000003</v>
      </c>
      <c r="E15" s="17">
        <v>1769.8</v>
      </c>
      <c r="F15" s="17">
        <f t="shared" ref="F15:F16" si="17">IF(SUM(C15:E15)=0,"",SUM(C15:E15))</f>
        <v>14720.119999999999</v>
      </c>
      <c r="G15" s="10">
        <f t="shared" ref="G15:G16" si="18">C15/B15</f>
        <v>44.631133961725219</v>
      </c>
      <c r="H15" s="10">
        <f t="shared" ref="H15:H16" si="19">D15/B15</f>
        <v>29.349557269351614</v>
      </c>
      <c r="I15" s="10">
        <f t="shared" ref="I15:I16" si="20">E15/B15</f>
        <v>10.110254213081976</v>
      </c>
      <c r="J15" s="10">
        <f t="shared" ref="J15:J16" si="21">IF(SUM(G15:I15)=0,"",SUM(G15:I15))</f>
        <v>84.090945444158805</v>
      </c>
      <c r="K15" s="27">
        <f t="shared" ref="K15:K16" si="22">C15*$K$2</f>
        <v>11719.02</v>
      </c>
    </row>
    <row r="16" spans="1:12" ht="18" hidden="1" customHeight="1" x14ac:dyDescent="0.35">
      <c r="A16" s="44" t="s">
        <v>13</v>
      </c>
      <c r="B16" s="22">
        <v>288.3</v>
      </c>
      <c r="C16" s="18">
        <v>12343</v>
      </c>
      <c r="D16" s="18">
        <v>8076.39</v>
      </c>
      <c r="E16" s="18">
        <v>1778.5</v>
      </c>
      <c r="F16" s="18">
        <f t="shared" si="17"/>
        <v>22197.89</v>
      </c>
      <c r="G16" s="11">
        <f t="shared" si="18"/>
        <v>42.813041970169962</v>
      </c>
      <c r="H16" s="11">
        <f t="shared" si="19"/>
        <v>28.013839750260146</v>
      </c>
      <c r="I16" s="11">
        <f t="shared" si="20"/>
        <v>6.1689212625737078</v>
      </c>
      <c r="J16" s="11">
        <f t="shared" si="21"/>
        <v>76.995802983003813</v>
      </c>
      <c r="K16" s="28">
        <f t="shared" si="22"/>
        <v>18514.5</v>
      </c>
    </row>
    <row r="17" spans="1:12" s="38" customFormat="1" x14ac:dyDescent="0.35">
      <c r="A17" s="48" t="s">
        <v>20</v>
      </c>
      <c r="B17" s="24">
        <f>SUM(B15:B16)</f>
        <v>463.35</v>
      </c>
      <c r="C17" s="20">
        <f>SUM(C15:C16)</f>
        <v>20155.68</v>
      </c>
      <c r="D17" s="20">
        <f>SUM(D15:D16)</f>
        <v>13214.03</v>
      </c>
      <c r="E17" s="20">
        <f>SUM(E15:E16)</f>
        <v>3548.3</v>
      </c>
      <c r="F17" s="20">
        <f>SUM(F15:F16)</f>
        <v>36918.009999999995</v>
      </c>
      <c r="G17" s="13">
        <f>AVERAGE(G15:G16)</f>
        <v>43.722087965947594</v>
      </c>
      <c r="H17" s="13">
        <f>AVERAGE(H15:H16)</f>
        <v>28.68169850980588</v>
      </c>
      <c r="I17" s="13">
        <f>AVERAGE(I15:I16)</f>
        <v>8.1395877378278421</v>
      </c>
      <c r="J17" s="13">
        <f>AVERAGE(J15:J16)</f>
        <v>80.543374213581302</v>
      </c>
      <c r="K17" s="30">
        <f>SUM(K15:K16)</f>
        <v>30233.52</v>
      </c>
      <c r="L17" s="37"/>
    </row>
    <row r="18" spans="1:12" ht="18" customHeight="1" x14ac:dyDescent="0.35">
      <c r="A18" s="46"/>
      <c r="B18" s="31"/>
      <c r="C18" s="39"/>
      <c r="D18" s="39"/>
      <c r="E18" s="39"/>
      <c r="F18" s="39" t="str">
        <f t="shared" si="3"/>
        <v/>
      </c>
      <c r="G18" s="39"/>
      <c r="H18" s="39"/>
      <c r="I18" s="39"/>
      <c r="J18" s="39" t="str">
        <f t="shared" si="8"/>
        <v/>
      </c>
      <c r="K18" s="39" t="str">
        <f ca="1">IF(SUM(I18:L18)=0,"",SUM(I18:L18))</f>
        <v/>
      </c>
    </row>
    <row r="19" spans="1:12" ht="18" customHeight="1" x14ac:dyDescent="0.35">
      <c r="A19" s="43" t="s">
        <v>7</v>
      </c>
      <c r="B19" s="3">
        <v>354</v>
      </c>
      <c r="C19" s="17">
        <v>9600</v>
      </c>
      <c r="D19" s="17">
        <v>5585.88</v>
      </c>
      <c r="E19" s="17">
        <v>3959.9</v>
      </c>
      <c r="F19" s="17">
        <f t="shared" si="3"/>
        <v>19145.780000000002</v>
      </c>
      <c r="G19" s="10">
        <f t="shared" ref="G19:G21" si="23">C19/B19</f>
        <v>27.118644067796609</v>
      </c>
      <c r="H19" s="10">
        <f t="shared" ref="H19:H21" si="24">D19/B19</f>
        <v>15.779322033898305</v>
      </c>
      <c r="I19" s="10">
        <f t="shared" ref="I19:I21" si="25">E19/B19</f>
        <v>11.186158192090396</v>
      </c>
      <c r="J19" s="10">
        <f t="shared" si="8"/>
        <v>54.084124293785308</v>
      </c>
      <c r="K19" s="27">
        <f t="shared" ref="K19:K21" si="26">C19*$K$2</f>
        <v>14400</v>
      </c>
    </row>
    <row r="20" spans="1:12" ht="18" customHeight="1" x14ac:dyDescent="0.35">
      <c r="A20" s="44" t="s">
        <v>8</v>
      </c>
      <c r="B20" s="1">
        <v>354</v>
      </c>
      <c r="C20" s="18">
        <v>9600</v>
      </c>
      <c r="D20" s="18">
        <v>5585.88</v>
      </c>
      <c r="E20" s="18">
        <v>3959.9</v>
      </c>
      <c r="F20" s="18">
        <f t="shared" si="3"/>
        <v>19145.780000000002</v>
      </c>
      <c r="G20" s="11">
        <f t="shared" si="23"/>
        <v>27.118644067796609</v>
      </c>
      <c r="H20" s="11">
        <f t="shared" si="24"/>
        <v>15.779322033898305</v>
      </c>
      <c r="I20" s="11">
        <f t="shared" si="25"/>
        <v>11.186158192090396</v>
      </c>
      <c r="J20" s="11">
        <f t="shared" si="8"/>
        <v>54.084124293785308</v>
      </c>
      <c r="K20" s="28">
        <f t="shared" si="26"/>
        <v>14400</v>
      </c>
    </row>
    <row r="21" spans="1:12" ht="18" customHeight="1" x14ac:dyDescent="0.35">
      <c r="A21" s="44" t="s">
        <v>12</v>
      </c>
      <c r="B21" s="1">
        <v>354</v>
      </c>
      <c r="C21" s="18">
        <v>9600</v>
      </c>
      <c r="D21" s="18">
        <v>5585.88</v>
      </c>
      <c r="E21" s="18">
        <v>3959.9</v>
      </c>
      <c r="F21" s="18">
        <f t="shared" si="3"/>
        <v>19145.780000000002</v>
      </c>
      <c r="G21" s="11">
        <f t="shared" si="23"/>
        <v>27.118644067796609</v>
      </c>
      <c r="H21" s="11">
        <f t="shared" si="24"/>
        <v>15.779322033898305</v>
      </c>
      <c r="I21" s="11">
        <f t="shared" si="25"/>
        <v>11.186158192090396</v>
      </c>
      <c r="J21" s="11">
        <f t="shared" si="8"/>
        <v>54.084124293785308</v>
      </c>
      <c r="K21" s="28">
        <f t="shared" si="26"/>
        <v>14400</v>
      </c>
    </row>
    <row r="22" spans="1:12" s="38" customFormat="1" ht="18" customHeight="1" x14ac:dyDescent="0.35">
      <c r="A22" s="45" t="s">
        <v>17</v>
      </c>
      <c r="B22" s="4">
        <f>SUM(B18:B21)</f>
        <v>1062</v>
      </c>
      <c r="C22" s="19">
        <f>SUM(C19:C21)</f>
        <v>28800</v>
      </c>
      <c r="D22" s="19">
        <f t="shared" ref="D22:E22" si="27">SUM(D19:D21)</f>
        <v>16757.64</v>
      </c>
      <c r="E22" s="19">
        <f t="shared" si="27"/>
        <v>11879.7</v>
      </c>
      <c r="F22" s="19">
        <f t="shared" si="3"/>
        <v>57437.34</v>
      </c>
      <c r="G22" s="12">
        <f>AVERAGE(G19:G21)</f>
        <v>27.118644067796609</v>
      </c>
      <c r="H22" s="12">
        <f t="shared" ref="H22:J22" si="28">AVERAGE(H19:H21)</f>
        <v>15.779322033898305</v>
      </c>
      <c r="I22" s="12">
        <f t="shared" si="28"/>
        <v>11.186158192090396</v>
      </c>
      <c r="J22" s="12">
        <f t="shared" si="28"/>
        <v>54.084124293785315</v>
      </c>
      <c r="K22" s="29">
        <f>SUM(K19:K21)</f>
        <v>43200</v>
      </c>
      <c r="L22" s="37"/>
    </row>
    <row r="23" spans="1:12" ht="18" customHeight="1" x14ac:dyDescent="0.35">
      <c r="A23" s="52"/>
      <c r="B23" s="31"/>
      <c r="C23" s="39"/>
      <c r="D23" s="39"/>
      <c r="E23" s="39"/>
      <c r="F23" s="39" t="str">
        <f t="shared" si="3"/>
        <v/>
      </c>
      <c r="G23" s="39"/>
      <c r="H23" s="39"/>
      <c r="I23" s="39"/>
      <c r="J23" s="39" t="str">
        <f t="shared" si="8"/>
        <v/>
      </c>
      <c r="K23" s="39" t="str">
        <f ca="1">IF(SUM(I23:L23)=0,"",SUM(I23:L23))</f>
        <v/>
      </c>
    </row>
    <row r="24" spans="1:12" s="38" customFormat="1" ht="18" customHeight="1" x14ac:dyDescent="0.35">
      <c r="A24" s="48" t="s">
        <v>4</v>
      </c>
      <c r="B24" s="24">
        <v>359</v>
      </c>
      <c r="C24" s="20">
        <v>10530</v>
      </c>
      <c r="D24" s="20">
        <v>6182.46</v>
      </c>
      <c r="E24" s="20">
        <v>3433.3</v>
      </c>
      <c r="F24" s="20">
        <f t="shared" si="3"/>
        <v>20145.759999999998</v>
      </c>
      <c r="G24" s="13">
        <f t="shared" ref="G24" si="29">C24/B24</f>
        <v>29.331476323119777</v>
      </c>
      <c r="H24" s="13">
        <f>D24/B24</f>
        <v>17.22133704735376</v>
      </c>
      <c r="I24" s="13">
        <f>E24/B24</f>
        <v>9.5635097493036216</v>
      </c>
      <c r="J24" s="13">
        <f t="shared" si="8"/>
        <v>56.116323119777157</v>
      </c>
      <c r="K24" s="30">
        <f t="shared" ref="K24" si="30">C24*$K$2</f>
        <v>15795</v>
      </c>
      <c r="L24" s="37"/>
    </row>
    <row r="25" spans="1:12" ht="18" customHeight="1" x14ac:dyDescent="0.35">
      <c r="A25" s="46"/>
      <c r="B25" s="31"/>
      <c r="C25" s="39"/>
      <c r="D25" s="39"/>
      <c r="E25" s="39"/>
      <c r="F25" s="39" t="str">
        <f t="shared" si="3"/>
        <v/>
      </c>
      <c r="G25" s="39"/>
      <c r="H25" s="39"/>
      <c r="I25" s="39"/>
      <c r="J25" s="39" t="str">
        <f t="shared" si="8"/>
        <v/>
      </c>
      <c r="K25" s="39" t="str">
        <f ca="1">IF(SUM(I25:L25)=0,"",SUM(I25:L25))</f>
        <v/>
      </c>
    </row>
    <row r="26" spans="1:12" ht="18" customHeight="1" x14ac:dyDescent="0.35">
      <c r="A26" s="43" t="s">
        <v>5</v>
      </c>
      <c r="B26" s="3">
        <v>322</v>
      </c>
      <c r="C26" s="17">
        <v>7634</v>
      </c>
      <c r="D26" s="17">
        <v>10077.92</v>
      </c>
      <c r="E26" s="17">
        <v>3131.5000000000005</v>
      </c>
      <c r="F26" s="17">
        <f t="shared" si="3"/>
        <v>20843.419999999998</v>
      </c>
      <c r="G26" s="10">
        <f t="shared" ref="G26:G27" si="31">C26/B26</f>
        <v>23.70807453416149</v>
      </c>
      <c r="H26" s="10">
        <f t="shared" ref="H26:H27" si="32">D26/B26</f>
        <v>31.297888198757764</v>
      </c>
      <c r="I26" s="10">
        <f t="shared" ref="I26:I27" si="33">E26/B26</f>
        <v>9.7251552795031078</v>
      </c>
      <c r="J26" s="10">
        <f t="shared" si="8"/>
        <v>64.731118012422371</v>
      </c>
      <c r="K26" s="27">
        <f t="shared" ref="K26:K27" si="34">C26*$K$2</f>
        <v>11451</v>
      </c>
    </row>
    <row r="27" spans="1:12" ht="18" customHeight="1" x14ac:dyDescent="0.35">
      <c r="A27" s="44" t="s">
        <v>6</v>
      </c>
      <c r="B27" s="1">
        <v>322</v>
      </c>
      <c r="C27" s="18">
        <v>7634</v>
      </c>
      <c r="D27" s="18">
        <v>10077.92</v>
      </c>
      <c r="E27" s="18">
        <v>3131.5000000000005</v>
      </c>
      <c r="F27" s="18">
        <f t="shared" si="3"/>
        <v>20843.419999999998</v>
      </c>
      <c r="G27" s="11">
        <f t="shared" si="31"/>
        <v>23.70807453416149</v>
      </c>
      <c r="H27" s="11">
        <f t="shared" si="32"/>
        <v>31.297888198757764</v>
      </c>
      <c r="I27" s="11">
        <f t="shared" si="33"/>
        <v>9.7251552795031078</v>
      </c>
      <c r="J27" s="11">
        <f t="shared" si="8"/>
        <v>64.731118012422371</v>
      </c>
      <c r="K27" s="28">
        <f t="shared" si="34"/>
        <v>11451</v>
      </c>
    </row>
    <row r="28" spans="1:12" s="38" customFormat="1" ht="18" customHeight="1" x14ac:dyDescent="0.35">
      <c r="A28" s="45" t="s">
        <v>17</v>
      </c>
      <c r="B28" s="4">
        <f>SUM(B26:B27)</f>
        <v>644</v>
      </c>
      <c r="C28" s="19">
        <f>SUM(C26:C27)</f>
        <v>15268</v>
      </c>
      <c r="D28" s="19">
        <f t="shared" ref="D28:E28" si="35">SUM(D26:D27)</f>
        <v>20155.84</v>
      </c>
      <c r="E28" s="19">
        <f t="shared" si="35"/>
        <v>6263.0000000000009</v>
      </c>
      <c r="F28" s="19">
        <f t="shared" si="3"/>
        <v>41686.839999999997</v>
      </c>
      <c r="G28" s="12">
        <f>AVERAGE(G26:G27)</f>
        <v>23.70807453416149</v>
      </c>
      <c r="H28" s="12">
        <f t="shared" ref="H28:J28" si="36">AVERAGE(H26:H27)</f>
        <v>31.297888198757764</v>
      </c>
      <c r="I28" s="12">
        <f t="shared" si="36"/>
        <v>9.7251552795031078</v>
      </c>
      <c r="J28" s="12">
        <f t="shared" si="36"/>
        <v>64.731118012422371</v>
      </c>
      <c r="K28" s="29">
        <f t="shared" ref="K28" si="37">AVERAGE(K26:K27)</f>
        <v>11451</v>
      </c>
      <c r="L28" s="37"/>
    </row>
    <row r="29" spans="1:12" ht="18" customHeight="1" x14ac:dyDescent="0.35">
      <c r="F29" s="40" t="str">
        <f t="shared" si="3"/>
        <v/>
      </c>
      <c r="I29" s="39" t="str">
        <f>IF(C29-H29=0,"",C29-H29)</f>
        <v/>
      </c>
      <c r="J29" s="39"/>
      <c r="K29" s="39"/>
    </row>
    <row r="30" spans="1:12" ht="18" customHeight="1" x14ac:dyDescent="0.35">
      <c r="A30" s="50" t="s">
        <v>22</v>
      </c>
      <c r="B30" s="5">
        <v>27</v>
      </c>
      <c r="C30" s="17">
        <v>0</v>
      </c>
      <c r="D30" s="17">
        <v>325</v>
      </c>
      <c r="E30" s="17">
        <v>118.9</v>
      </c>
      <c r="F30" s="17">
        <f>SUM(C30:E30)</f>
        <v>443.9</v>
      </c>
      <c r="G30" s="10"/>
      <c r="H30" s="10"/>
      <c r="I30" s="10"/>
      <c r="J30" s="10"/>
      <c r="K30" s="27">
        <v>1000</v>
      </c>
    </row>
    <row r="31" spans="1:12" ht="18" customHeight="1" x14ac:dyDescent="0.35">
      <c r="A31" s="51" t="s">
        <v>23</v>
      </c>
      <c r="B31" s="2">
        <v>27</v>
      </c>
      <c r="C31" s="18">
        <v>0</v>
      </c>
      <c r="D31" s="18">
        <v>325</v>
      </c>
      <c r="E31" s="18">
        <v>118.9</v>
      </c>
      <c r="F31" s="18">
        <f t="shared" si="3"/>
        <v>443.9</v>
      </c>
      <c r="G31" s="11"/>
      <c r="H31" s="11"/>
      <c r="I31" s="11"/>
      <c r="J31" s="11"/>
      <c r="K31" s="28">
        <v>1000</v>
      </c>
    </row>
    <row r="32" spans="1:12" ht="18" customHeight="1" x14ac:dyDescent="0.35">
      <c r="A32" s="51" t="s">
        <v>24</v>
      </c>
      <c r="B32" s="2">
        <v>27</v>
      </c>
      <c r="C32" s="18">
        <v>0</v>
      </c>
      <c r="D32" s="18">
        <v>325</v>
      </c>
      <c r="E32" s="18">
        <v>118.9</v>
      </c>
      <c r="F32" s="18">
        <f t="shared" si="3"/>
        <v>443.9</v>
      </c>
      <c r="G32" s="11"/>
      <c r="H32" s="11"/>
      <c r="I32" s="11"/>
      <c r="J32" s="11"/>
      <c r="K32" s="28">
        <v>1000</v>
      </c>
    </row>
    <row r="33" spans="1:12" x14ac:dyDescent="0.35">
      <c r="A33" s="51" t="s">
        <v>25</v>
      </c>
      <c r="B33" s="2">
        <v>27</v>
      </c>
      <c r="C33" s="18">
        <v>0</v>
      </c>
      <c r="D33" s="18">
        <v>325</v>
      </c>
      <c r="E33" s="18">
        <v>118.9</v>
      </c>
      <c r="F33" s="18">
        <f t="shared" ref="F33" si="38">IF(SUM(C33:E33)=0,"",SUM(C33:E33))</f>
        <v>443.9</v>
      </c>
      <c r="G33" s="11"/>
      <c r="H33" s="11"/>
      <c r="I33" s="11"/>
      <c r="J33" s="11"/>
      <c r="K33" s="28">
        <v>1000</v>
      </c>
    </row>
    <row r="34" spans="1:12" ht="18" customHeight="1" x14ac:dyDescent="0.35">
      <c r="A34" s="51" t="s">
        <v>26</v>
      </c>
      <c r="B34" s="2">
        <v>27</v>
      </c>
      <c r="C34" s="18">
        <v>0</v>
      </c>
      <c r="D34" s="18">
        <v>325</v>
      </c>
      <c r="E34" s="18">
        <v>118.9</v>
      </c>
      <c r="F34" s="18">
        <f t="shared" si="3"/>
        <v>443.9</v>
      </c>
      <c r="G34" s="11"/>
      <c r="H34" s="11"/>
      <c r="I34" s="11"/>
      <c r="J34" s="11"/>
      <c r="K34" s="28">
        <v>1000</v>
      </c>
    </row>
    <row r="35" spans="1:12" ht="18" customHeight="1" x14ac:dyDescent="0.35">
      <c r="A35" s="51" t="s">
        <v>27</v>
      </c>
      <c r="B35" s="2">
        <v>27</v>
      </c>
      <c r="C35" s="18">
        <v>0</v>
      </c>
      <c r="D35" s="18">
        <v>325</v>
      </c>
      <c r="E35" s="18">
        <v>118.9</v>
      </c>
      <c r="F35" s="18">
        <f t="shared" si="3"/>
        <v>443.9</v>
      </c>
      <c r="G35" s="11"/>
      <c r="H35" s="11"/>
      <c r="I35" s="11"/>
      <c r="J35" s="11"/>
      <c r="K35" s="28">
        <v>1000</v>
      </c>
    </row>
    <row r="36" spans="1:12" ht="18" customHeight="1" x14ac:dyDescent="0.35">
      <c r="A36" s="51" t="s">
        <v>28</v>
      </c>
      <c r="B36" s="2">
        <v>27</v>
      </c>
      <c r="C36" s="18">
        <v>0</v>
      </c>
      <c r="D36" s="18">
        <v>325</v>
      </c>
      <c r="E36" s="18">
        <v>118.9</v>
      </c>
      <c r="F36" s="18">
        <f t="shared" si="3"/>
        <v>443.9</v>
      </c>
      <c r="G36" s="11"/>
      <c r="H36" s="11"/>
      <c r="I36" s="11"/>
      <c r="J36" s="11"/>
      <c r="K36" s="28">
        <v>1000</v>
      </c>
    </row>
    <row r="37" spans="1:12" ht="18" customHeight="1" x14ac:dyDescent="0.35">
      <c r="A37" s="51" t="s">
        <v>29</v>
      </c>
      <c r="B37" s="2">
        <v>27</v>
      </c>
      <c r="C37" s="18">
        <v>0</v>
      </c>
      <c r="D37" s="18">
        <v>325</v>
      </c>
      <c r="E37" s="18">
        <v>118.9</v>
      </c>
      <c r="F37" s="18">
        <f>SUM(C37:E37)</f>
        <v>443.9</v>
      </c>
      <c r="G37" s="11"/>
      <c r="H37" s="11"/>
      <c r="I37" s="11"/>
      <c r="J37" s="11"/>
      <c r="K37" s="28">
        <v>1000</v>
      </c>
    </row>
    <row r="38" spans="1:12" s="38" customFormat="1" ht="18" customHeight="1" x14ac:dyDescent="0.35">
      <c r="A38" s="45" t="s">
        <v>17</v>
      </c>
      <c r="B38" s="6">
        <v>1013</v>
      </c>
      <c r="C38" s="19">
        <f>SUM(C30:C37)</f>
        <v>0</v>
      </c>
      <c r="D38" s="19">
        <f>SUM(D30:D37)</f>
        <v>2600</v>
      </c>
      <c r="E38" s="19">
        <f>SUM(E30:E37)</f>
        <v>951.19999999999993</v>
      </c>
      <c r="F38" s="19">
        <f t="shared" si="3"/>
        <v>3551.2</v>
      </c>
      <c r="G38" s="12"/>
      <c r="H38" s="12"/>
      <c r="I38" s="12"/>
      <c r="J38" s="12"/>
      <c r="K38" s="29">
        <f>SUM(K30:K37)</f>
        <v>8000</v>
      </c>
      <c r="L38" s="37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F3:F29" formulaRange="1"/>
    <ignoredError sqref="J22 K24" formula="1"/>
    <ignoredError sqref="F30:F37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Locação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de Miranda Borborema</dc:creator>
  <cp:lastModifiedBy>Renato de Miranda Borborema</cp:lastModifiedBy>
  <dcterms:created xsi:type="dcterms:W3CDTF">2020-04-29T17:34:16Z</dcterms:created>
  <dcterms:modified xsi:type="dcterms:W3CDTF">2024-06-17T18:30:23Z</dcterms:modified>
</cp:coreProperties>
</file>